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3"/>
  </sheets>
  <definedNames/>
  <calcPr/>
</workbook>
</file>

<file path=xl/sharedStrings.xml><?xml version="1.0" encoding="utf-8"?>
<sst xmlns="http://schemas.openxmlformats.org/spreadsheetml/2006/main" count="295" uniqueCount="204">
  <si>
    <t>Lp.</t>
  </si>
  <si>
    <t>Nr PSP projektu</t>
  </si>
  <si>
    <t>Imię i nazwisko kierownika</t>
  </si>
  <si>
    <t>Jednostka</t>
  </si>
  <si>
    <t>Tytuł projektu</t>
  </si>
  <si>
    <t>Instytucja finansująca</t>
  </si>
  <si>
    <t>Program/Konkurs</t>
  </si>
  <si>
    <t>Data rozpoczącia</t>
  </si>
  <si>
    <t>Data zakończenia</t>
  </si>
  <si>
    <t>Wysokość dofinansowania dla UJ CM</t>
  </si>
  <si>
    <t>Waluta</t>
  </si>
  <si>
    <t>1.</t>
  </si>
  <si>
    <t>Z/7PR/00076</t>
  </si>
  <si>
    <t>Dr Aleksandra Gilis-Januszewska</t>
  </si>
  <si>
    <t>Katedra Endokrynologii</t>
  </si>
  <si>
    <t>Wczesna prewencja powiklan cukrzycy u osob z hiperglikemia w Europie</t>
  </si>
  <si>
    <t>KOMISJA EUROPEJSKA</t>
  </si>
  <si>
    <t>7 PROGRAM RAMOWY</t>
  </si>
  <si>
    <t>224 864,00</t>
  </si>
  <si>
    <t>EUR</t>
  </si>
  <si>
    <t>2.</t>
  </si>
  <si>
    <t>Z/7PR/00096</t>
  </si>
  <si>
    <t>Dr hab. Katarzyna Szczerbińska</t>
  </si>
  <si>
    <t>Katedra Epidem.i Med.Zapobiegawczej</t>
  </si>
  <si>
    <t>Porównanie efektywności opieki paliatywnej w placówkach opieki długoterminowej w Europie</t>
  </si>
  <si>
    <t>636 417,60</t>
  </si>
  <si>
    <t>3.</t>
  </si>
  <si>
    <t>Z/DAR/00001</t>
  </si>
  <si>
    <t>Dr hab. Mateusz Siedliński</t>
  </si>
  <si>
    <t>Katedra Chorób Wewnętrznych i Med.Wsi</t>
  </si>
  <si>
    <t>Wpływ chemioterapii na funkcję śródbłonka naczyniowego. Badania nad mechanizmami uszkadzającego działania chemioterapii</t>
  </si>
  <si>
    <t>NIH</t>
  </si>
  <si>
    <t>INNE PROGRAMY ZAGRANICZNE</t>
  </si>
  <si>
    <t>470 000,00</t>
  </si>
  <si>
    <t>PLN</t>
  </si>
  <si>
    <t>4.</t>
  </si>
  <si>
    <t>Z/DAR/00002</t>
  </si>
  <si>
    <t>Prof. dr hab. Marcin Majka</t>
  </si>
  <si>
    <t>Katedra Immunol.Klin.i Transplantol.</t>
  </si>
  <si>
    <t>Ustalenie korelacji między profilem ekspresji miRNA a przebiegiem klinicznym u chorych z rakiem jelita grubego i rakiem piersi oraz określenie lekowrażliwości przy wykorzystaniu indukowanych komórek pluripotencjalnych</t>
  </si>
  <si>
    <t>430 000,00</t>
  </si>
  <si>
    <t>5.</t>
  </si>
  <si>
    <t>Z/ERP/00009</t>
  </si>
  <si>
    <t>Dr hab. Maria Kózka</t>
  </si>
  <si>
    <t>Wydział Nauk o Zdrowiu</t>
  </si>
  <si>
    <t>HealthCareEurope (HCEU): Fostering transparency and recognition of prior learning within geographical mobility of professionals in the healthcare sector</t>
  </si>
  <si>
    <t>ERASMUS +</t>
  </si>
  <si>
    <t>23 021,00</t>
  </si>
  <si>
    <t>6.</t>
  </si>
  <si>
    <t>Z/ERP/00034</t>
  </si>
  <si>
    <t>Lepsze przygotowanie do życia w starości</t>
  </si>
  <si>
    <t>24 373,00</t>
  </si>
  <si>
    <t>7.</t>
  </si>
  <si>
    <t>Z/H20/00006</t>
  </si>
  <si>
    <t>Prof. dr hab. Beata Tobiasz-Adamczyk</t>
  </si>
  <si>
    <t>Trajektorie starzenia się związane ze zdrowiem, synergie i długofalowe możliwości</t>
  </si>
  <si>
    <t>HORYZONT 2020</t>
  </si>
  <si>
    <t>141 450,00</t>
  </si>
  <si>
    <t>8.</t>
  </si>
  <si>
    <t>Z/H20/00007</t>
  </si>
  <si>
    <t>Prof. dr hab. Alicja Hubalewska-Dydejczyk</t>
  </si>
  <si>
    <t>Dążenie do eliminacji niedoboru jodu i innych chorób tarczycy, którym można zapobiegać, na obszarze Europy</t>
  </si>
  <si>
    <t>22 492,50</t>
  </si>
  <si>
    <t>11.</t>
  </si>
  <si>
    <t>Z/IPZ/00094</t>
  </si>
  <si>
    <t>Prof. dr hab. Tomasz Guzik</t>
  </si>
  <si>
    <t>Rola okołonaczyniowej tkanki tłuszczowej w nadciśnieniu tętniczym</t>
  </si>
  <si>
    <t>WELLCOME TRUST</t>
  </si>
  <si>
    <t>437 333,00</t>
  </si>
  <si>
    <t>12.</t>
  </si>
  <si>
    <t>Z/IPZ/00178</t>
  </si>
  <si>
    <t>Pierwsza faza badań klinicznych z zastosowaniem nowego analogu dla receptora białkowego CCk-2/gastryna dla zindywidualizowanej diagnostyki oraz terepii u pacjentów z wznową raka rdzeniastego tarczycy lub jego rozsiewem</t>
  </si>
  <si>
    <t>NCBIR</t>
  </si>
  <si>
    <t>1 019 772,52</t>
  </si>
  <si>
    <t>13.</t>
  </si>
  <si>
    <t>Z/IPZ/00194</t>
  </si>
  <si>
    <t>Prof. dr hab. Wojciech Szczeklik</t>
  </si>
  <si>
    <t>II Katedra Chorób Wewnętrznych</t>
  </si>
  <si>
    <t>Zabiegi wymiany osocza i dawkowanie glukokortykoidów w leczeniu zapaleń naczyń związanych z występowaniem przeciwciał przeciwko cytoplazmie neutrofilów (ANCA) - PEXIVAS - międzynarodowe badanie z randomizacją</t>
  </si>
  <si>
    <t>CAM.UNIV.HOSP.NHS</t>
  </si>
  <si>
    <t>4 500,00</t>
  </si>
  <si>
    <t>14.</t>
  </si>
  <si>
    <t>Z/IPZ/00195</t>
  </si>
  <si>
    <t>Dr hab. Małgorzata Sładek</t>
  </si>
  <si>
    <t>Klin.Ped.,Gastroenterologii i Żywienia</t>
  </si>
  <si>
    <t>Azitromycyna w leczeniu indukującym remisję w chorobie Crohna u dzieci</t>
  </si>
  <si>
    <t>WOLF.MED.CEN.ISRAEL</t>
  </si>
  <si>
    <t>91 000,00</t>
  </si>
  <si>
    <t>15.</t>
  </si>
  <si>
    <t>Z/IPZ/00207</t>
  </si>
  <si>
    <t>Mgr Anna Szetela</t>
  </si>
  <si>
    <t>Instytut Zdrowia Publicznego</t>
  </si>
  <si>
    <t>Pakiety szkoleniowe dla profesjonalistów zdrowotnuch - poprawa dostępności i jakości świadczeń zdrowotnych dla migrantów i mniejszości etnicznych, w tym Romów.</t>
  </si>
  <si>
    <t>45 336,00</t>
  </si>
  <si>
    <t>16.</t>
  </si>
  <si>
    <t>Z/IPZ/00208</t>
  </si>
  <si>
    <t>Badanie ImageKids: Opracowanie Pediatrycznej Skali Uszkodzenia Jelit w Chorobie Crohna (PECDID) i Pediatrycznego Wskaźnika Aktywności w oparciu o MRI (P-MECAI)</t>
  </si>
  <si>
    <t>ŚRODKI ZAGRANICZNE</t>
  </si>
  <si>
    <t>62 504,00</t>
  </si>
  <si>
    <t>USD</t>
  </si>
  <si>
    <t>17.</t>
  </si>
  <si>
    <t>Z/IPZ/00211</t>
  </si>
  <si>
    <t>Dr hab. Anna Skalska</t>
  </si>
  <si>
    <t>Katedra Chorób Wewn.i Gerontologii</t>
  </si>
  <si>
    <t>Sarkopenia oraz zespół fizycznej słabości u osób starszych: wieloskładnikowe strategie leczenia</t>
  </si>
  <si>
    <t>1 049 956,00</t>
  </si>
  <si>
    <t>18.</t>
  </si>
  <si>
    <t>Z/IPZ/00270</t>
  </si>
  <si>
    <t>Dr Małgorzata Czogała</t>
  </si>
  <si>
    <t>Klinika Onkologii i Hematol.Dziecięcej</t>
  </si>
  <si>
    <t>Monitorowanie leczenia L- asparaginazą u dzieci z ostrą białaczką limfoblastyczną i chłoniakiem limfoblastycznym za szczególnym uwzględnieniem cichej inaktywacji i jej wpływu na wyniki leczenia</t>
  </si>
  <si>
    <t>17 222,00</t>
  </si>
  <si>
    <t>19.</t>
  </si>
  <si>
    <t>Z/IPZ/00284</t>
  </si>
  <si>
    <t>Dr hab. Sebastian Polak</t>
  </si>
  <si>
    <t>Zakład Farmacji Społecznej</t>
  </si>
  <si>
    <t>Modelowanie przezskórnego wchłaniania chemikaliów z tworzyw sztucznych z późniejszym modelowaniem farmakokinetycznym bazującym na fizjologii</t>
  </si>
  <si>
    <t>49 995,00</t>
  </si>
  <si>
    <t>20.</t>
  </si>
  <si>
    <t>Z/PZP/00023</t>
  </si>
  <si>
    <t>Prof. dr hab. Stanisława Golinowska</t>
  </si>
  <si>
    <t>Zakł.Ekonom.Zdrowia i Zabezp.Społecznego</t>
  </si>
  <si>
    <t>Promocja zdrowia i ochrona przed ryzykiem – działania na rzecz seniorów (PRO-HEALTH 65+)</t>
  </si>
  <si>
    <t>CHAFEA</t>
  </si>
  <si>
    <t>PROGRAM ZDROWIA PUBLICZNEGO</t>
  </si>
  <si>
    <t>733 380,00</t>
  </si>
  <si>
    <t>21.</t>
  </si>
  <si>
    <t>Z/PZP/00026</t>
  </si>
  <si>
    <t>Prof. dr hab. Tomasz Grodzicki</t>
  </si>
  <si>
    <t>317 790,00</t>
  </si>
  <si>
    <t>22.</t>
  </si>
  <si>
    <t>Z/PZP/00027</t>
  </si>
  <si>
    <t>Participation To Healthy Workplaces And inclusive Strategies in the Work Sector</t>
  </si>
  <si>
    <t>158 507,66</t>
  </si>
  <si>
    <t>26.</t>
  </si>
  <si>
    <t>K/NCB/000031</t>
  </si>
  <si>
    <t>prof. dr hab. Dariusz Dudek</t>
  </si>
  <si>
    <t>II Klinika Kardiologii</t>
  </si>
  <si>
    <t>Narodowe Centrum Badań i Rozwoju</t>
  </si>
  <si>
    <t>STRATEGMED</t>
  </si>
  <si>
    <t>1 960 400,00</t>
  </si>
  <si>
    <t>29.</t>
  </si>
  <si>
    <t>K/NCB/000039</t>
  </si>
  <si>
    <t>prof. dr hab. Tomasz Grodzicki</t>
  </si>
  <si>
    <t>Klinika Chorób Wewnętrznych i Geriatrii</t>
  </si>
  <si>
    <t>392 500,00 zł</t>
  </si>
  <si>
    <t>30.</t>
  </si>
  <si>
    <t>K/NCB/000033</t>
  </si>
  <si>
    <t>prof. dr hab. Marcin Majka</t>
  </si>
  <si>
    <t>Katedra Immunologii Klinicznej i Transplantologii</t>
  </si>
  <si>
    <t>14 706 550,00</t>
  </si>
  <si>
    <t>31.</t>
  </si>
  <si>
    <t>S/FS0/0319</t>
  </si>
  <si>
    <t>dr hab.n.med Krzysztof Tomaszewski</t>
  </si>
  <si>
    <t>Katedra Anatomii</t>
  </si>
  <si>
    <t>Ministerstwo Nauki i Szkolnictwa Wyższego</t>
  </si>
  <si>
    <t>POWER</t>
  </si>
  <si>
    <t>80 000,00</t>
  </si>
  <si>
    <t>32.</t>
  </si>
  <si>
    <t>S/FS0/0318</t>
  </si>
  <si>
    <t>dr hab. Małgorzata Bała</t>
  </si>
  <si>
    <t>Katedra Higieny i Dietetyki</t>
  </si>
  <si>
    <t>180 000,00</t>
  </si>
  <si>
    <t>33.</t>
  </si>
  <si>
    <t>S/FS0/0314</t>
  </si>
  <si>
    <t>dr Mateusz Hołda</t>
  </si>
  <si>
    <t>120 000,00</t>
  </si>
  <si>
    <t>34.</t>
  </si>
  <si>
    <t>S/FS0/0315</t>
  </si>
  <si>
    <t>prof.dr hab.n.med Jerzy Gąsowski</t>
  </si>
  <si>
    <t>Katedra Chorób Wewnetrznych i Gerontologii</t>
  </si>
  <si>
    <t>71 925,00</t>
  </si>
  <si>
    <t>35.</t>
  </si>
  <si>
    <t>S/FS0/0316</t>
  </si>
  <si>
    <t>dr hab.med. Michał Pędziwiatr</t>
  </si>
  <si>
    <t>II Katedra Chirurgii Ogólnej</t>
  </si>
  <si>
    <t>79 999,50</t>
  </si>
  <si>
    <t>36.</t>
  </si>
  <si>
    <t>S/FS0/0320</t>
  </si>
  <si>
    <t>dr n.med. Jarosław Polak</t>
  </si>
  <si>
    <t>Katedra Neurochirurgii i Neurotraumatologii</t>
  </si>
  <si>
    <t>29 355,90</t>
  </si>
  <si>
    <t>37.</t>
  </si>
  <si>
    <t>S/FS0/0317</t>
  </si>
  <si>
    <t>dr hab.med Piotr Major</t>
  </si>
  <si>
    <t>149 992,50</t>
  </si>
  <si>
    <t>38.</t>
  </si>
  <si>
    <t>S/FS0/0321</t>
  </si>
  <si>
    <t>Katedra i Zakład Anatomii</t>
  </si>
  <si>
    <t>140 000,00</t>
  </si>
  <si>
    <t>40.</t>
  </si>
  <si>
    <t>Zlecenie 5600087</t>
  </si>
  <si>
    <t>mgr inż. Marta Walczak</t>
  </si>
  <si>
    <t>Dział Remontów i Inwestycji</t>
  </si>
  <si>
    <t>NFOŚiGW</t>
  </si>
  <si>
    <t>PO IŚ</t>
  </si>
  <si>
    <t>8 529 982,61</t>
  </si>
  <si>
    <t>41.</t>
  </si>
  <si>
    <t>brak</t>
  </si>
  <si>
    <t>Klinika Endokrynologii</t>
  </si>
  <si>
    <t>OPI</t>
  </si>
  <si>
    <t>PO IR</t>
  </si>
  <si>
    <t>bezkosztowo</t>
  </si>
  <si>
    <t xml:space="preserve">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</si>
</sst>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8">
    <font>
      <sz val="10.0"/>
      <color rgb="FF000000"/>
      <name val="Arial"/>
    </font>
    <font/>
    <font>
      <name val="Arial"/>
    </font>
    <font>
      <sz val="10.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shrinkToFit="0" vertical="bottom" wrapText="0"/>
    </xf>
    <xf borderId="0" fillId="0" fontId="2" numFmtId="164" xfId="0" applyAlignment="1" applyFont="1" applyNumberFormat="1">
      <alignment readingOrder="0" shrinkToFit="0" vertical="bottom" wrapText="0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3" numFmtId="164" xfId="0" applyAlignment="1" applyFont="1" applyNumberFormat="1">
      <alignment readingOrder="0" shrinkToFit="0" vertical="bottom" wrapText="0"/>
    </xf>
    <xf borderId="0" fillId="2" fontId="0" numFmtId="0" xfId="0" applyAlignment="1" applyFill="1" applyFont="1">
      <alignment horizontal="left" readingOrder="0" shrinkToFit="0" wrapText="0"/>
    </xf>
    <xf borderId="0" fillId="0" fontId="3" numFmtId="0" xfId="0" applyAlignment="1" applyFont="1">
      <alignment readingOrder="0"/>
    </xf>
    <xf borderId="0" fillId="0" fontId="5" numFmtId="0" xfId="0" applyAlignment="1" applyFont="1">
      <alignment readingOrder="0" shrinkToFit="0" wrapText="0"/>
    </xf>
    <xf borderId="0" fillId="0" fontId="0" numFmtId="164" xfId="0" applyAlignment="1" applyFont="1" applyNumberFormat="1">
      <alignment horizontal="right" readingOrder="0" shrinkToFit="0" wrapText="0"/>
    </xf>
    <xf borderId="0" fillId="0" fontId="0" numFmtId="0" xfId="0" applyAlignment="1" applyFont="1">
      <alignment horizontal="left" readingOrder="0" shrinkToFit="0" wrapText="0"/>
    </xf>
    <xf borderId="0" fillId="0" fontId="6" numFmtId="0" xfId="0" applyAlignment="1" applyFont="1">
      <alignment readingOrder="0" shrinkToFit="0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horizontal="left" readingOrder="0"/>
    </xf>
    <xf borderId="0" fillId="0" fontId="7" numFmtId="0" xfId="0" applyAlignment="1" applyFont="1">
      <alignment readingOrder="0"/>
    </xf>
    <xf borderId="0" fillId="0" fontId="3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71"/>
    <col customWidth="1" min="2" max="2" width="15.86"/>
    <col customWidth="1" min="3" max="3" width="27.43"/>
    <col customWidth="1" min="4" max="4" width="26.57"/>
    <col customWidth="1" min="5" max="5" width="40.71"/>
    <col customWidth="1" min="6" max="6" width="19.0"/>
    <col customWidth="1" min="7" max="7" width="19.43"/>
    <col customWidth="1" min="8" max="8" width="15.57"/>
    <col customWidth="1" min="9" max="9" width="16.0"/>
    <col customWidth="1" min="10" max="10" width="32.29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>
      <c r="A2" s="1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3">
        <v>40909.0</v>
      </c>
      <c r="I2" s="3">
        <v>43159.0</v>
      </c>
      <c r="J2" s="2" t="s">
        <v>18</v>
      </c>
      <c r="K2" s="2" t="s">
        <v>19</v>
      </c>
    </row>
    <row r="3">
      <c r="A3" s="1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16</v>
      </c>
      <c r="G3" s="2" t="s">
        <v>17</v>
      </c>
      <c r="H3" s="3">
        <v>41671.0</v>
      </c>
      <c r="I3" s="3">
        <v>43496.0</v>
      </c>
      <c r="J3" s="2" t="s">
        <v>25</v>
      </c>
      <c r="K3" s="2" t="s">
        <v>19</v>
      </c>
    </row>
    <row r="4">
      <c r="A4" s="1" t="s">
        <v>26</v>
      </c>
      <c r="B4" s="2" t="s">
        <v>27</v>
      </c>
      <c r="C4" s="2" t="s">
        <v>28</v>
      </c>
      <c r="D4" s="2" t="s">
        <v>29</v>
      </c>
      <c r="E4" s="2" t="s">
        <v>30</v>
      </c>
      <c r="F4" s="2" t="s">
        <v>31</v>
      </c>
      <c r="G4" s="2" t="s">
        <v>32</v>
      </c>
      <c r="H4" s="3">
        <v>41641.0</v>
      </c>
      <c r="I4" s="3">
        <v>43101.0</v>
      </c>
      <c r="J4" s="2" t="s">
        <v>33</v>
      </c>
      <c r="K4" s="2" t="s">
        <v>34</v>
      </c>
    </row>
    <row r="5">
      <c r="A5" s="1" t="s">
        <v>35</v>
      </c>
      <c r="B5" s="2" t="s">
        <v>36</v>
      </c>
      <c r="C5" s="2" t="s">
        <v>37</v>
      </c>
      <c r="D5" s="2" t="s">
        <v>38</v>
      </c>
      <c r="E5" s="2" t="s">
        <v>39</v>
      </c>
      <c r="F5" s="2" t="s">
        <v>31</v>
      </c>
      <c r="G5" s="2" t="s">
        <v>32</v>
      </c>
      <c r="H5" s="3">
        <v>41641.0</v>
      </c>
      <c r="I5" s="3">
        <v>43466.0</v>
      </c>
      <c r="J5" s="2" t="s">
        <v>40</v>
      </c>
      <c r="K5" s="2" t="s">
        <v>34</v>
      </c>
    </row>
    <row r="6">
      <c r="A6" s="1" t="s">
        <v>41</v>
      </c>
      <c r="B6" s="2" t="s">
        <v>42</v>
      </c>
      <c r="C6" s="2" t="s">
        <v>43</v>
      </c>
      <c r="D6" s="2" t="s">
        <v>44</v>
      </c>
      <c r="E6" s="2" t="s">
        <v>45</v>
      </c>
      <c r="F6" s="2" t="s">
        <v>16</v>
      </c>
      <c r="G6" s="2" t="s">
        <v>46</v>
      </c>
      <c r="H6" s="3">
        <v>42248.0</v>
      </c>
      <c r="I6" s="3">
        <v>43343.0</v>
      </c>
      <c r="J6" s="2" t="s">
        <v>47</v>
      </c>
      <c r="K6" s="2" t="s">
        <v>19</v>
      </c>
    </row>
    <row r="7">
      <c r="A7" s="1" t="s">
        <v>48</v>
      </c>
      <c r="B7" s="2" t="s">
        <v>49</v>
      </c>
      <c r="C7" s="2" t="s">
        <v>22</v>
      </c>
      <c r="D7" s="2" t="s">
        <v>23</v>
      </c>
      <c r="E7" s="2" t="s">
        <v>50</v>
      </c>
      <c r="F7" s="2" t="s">
        <v>16</v>
      </c>
      <c r="G7" s="2" t="s">
        <v>46</v>
      </c>
      <c r="H7" s="3">
        <v>43009.0</v>
      </c>
      <c r="I7" s="3">
        <v>43738.0</v>
      </c>
      <c r="J7" s="2" t="s">
        <v>51</v>
      </c>
      <c r="K7" s="2" t="s">
        <v>19</v>
      </c>
    </row>
    <row r="8">
      <c r="A8" s="1" t="s">
        <v>52</v>
      </c>
      <c r="B8" s="2" t="s">
        <v>53</v>
      </c>
      <c r="C8" s="2" t="s">
        <v>54</v>
      </c>
      <c r="D8" s="2" t="s">
        <v>23</v>
      </c>
      <c r="E8" s="2" t="s">
        <v>55</v>
      </c>
      <c r="F8" s="2" t="s">
        <v>16</v>
      </c>
      <c r="G8" s="2" t="s">
        <v>56</v>
      </c>
      <c r="H8" s="3">
        <v>42125.0</v>
      </c>
      <c r="I8" s="3">
        <v>43951.0</v>
      </c>
      <c r="J8" s="2" t="s">
        <v>57</v>
      </c>
      <c r="K8" s="2" t="s">
        <v>19</v>
      </c>
    </row>
    <row r="9">
      <c r="A9" s="1" t="s">
        <v>58</v>
      </c>
      <c r="B9" s="2" t="s">
        <v>59</v>
      </c>
      <c r="C9" s="2" t="s">
        <v>60</v>
      </c>
      <c r="D9" s="2" t="s">
        <v>14</v>
      </c>
      <c r="E9" s="2" t="s">
        <v>61</v>
      </c>
      <c r="F9" s="2" t="s">
        <v>16</v>
      </c>
      <c r="G9" s="2" t="s">
        <v>56</v>
      </c>
      <c r="H9" s="3">
        <v>42156.0</v>
      </c>
      <c r="I9" s="3">
        <v>43251.0</v>
      </c>
      <c r="J9" s="2" t="s">
        <v>62</v>
      </c>
      <c r="K9" s="2" t="s">
        <v>19</v>
      </c>
    </row>
    <row r="10">
      <c r="A10" s="1" t="s">
        <v>63</v>
      </c>
      <c r="B10" s="2" t="s">
        <v>64</v>
      </c>
      <c r="C10" s="2" t="s">
        <v>65</v>
      </c>
      <c r="D10" s="2" t="s">
        <v>29</v>
      </c>
      <c r="E10" s="2" t="s">
        <v>66</v>
      </c>
      <c r="F10" s="2" t="s">
        <v>67</v>
      </c>
      <c r="G10" s="2" t="s">
        <v>32</v>
      </c>
      <c r="H10" s="3">
        <v>40544.0</v>
      </c>
      <c r="I10" s="3">
        <v>42947.0</v>
      </c>
      <c r="J10" s="2" t="s">
        <v>68</v>
      </c>
      <c r="K10" s="2" t="s">
        <v>19</v>
      </c>
    </row>
    <row r="11">
      <c r="A11" s="1" t="s">
        <v>69</v>
      </c>
      <c r="B11" s="2" t="s">
        <v>70</v>
      </c>
      <c r="C11" s="2" t="s">
        <v>60</v>
      </c>
      <c r="D11" s="2" t="s">
        <v>14</v>
      </c>
      <c r="E11" s="2" t="s">
        <v>71</v>
      </c>
      <c r="F11" s="2" t="s">
        <v>72</v>
      </c>
      <c r="G11" s="2" t="s">
        <v>32</v>
      </c>
      <c r="H11" s="3">
        <v>41583.0</v>
      </c>
      <c r="I11" s="3">
        <v>42916.0</v>
      </c>
      <c r="J11" s="2" t="s">
        <v>73</v>
      </c>
      <c r="K11" s="2" t="s">
        <v>34</v>
      </c>
    </row>
    <row r="12">
      <c r="A12" s="1" t="s">
        <v>74</v>
      </c>
      <c r="B12" s="2" t="s">
        <v>75</v>
      </c>
      <c r="C12" s="2" t="s">
        <v>76</v>
      </c>
      <c r="D12" s="2" t="s">
        <v>77</v>
      </c>
      <c r="E12" s="2" t="s">
        <v>78</v>
      </c>
      <c r="F12" s="2" t="s">
        <v>79</v>
      </c>
      <c r="G12" s="2" t="s">
        <v>32</v>
      </c>
      <c r="H12" s="3">
        <v>41470.0</v>
      </c>
      <c r="I12" s="3">
        <v>43069.0</v>
      </c>
      <c r="J12" s="2" t="s">
        <v>80</v>
      </c>
      <c r="K12" s="2" t="s">
        <v>19</v>
      </c>
    </row>
    <row r="13">
      <c r="A13" s="1" t="s">
        <v>81</v>
      </c>
      <c r="B13" s="2" t="s">
        <v>82</v>
      </c>
      <c r="C13" s="2" t="s">
        <v>83</v>
      </c>
      <c r="D13" s="2" t="s">
        <v>84</v>
      </c>
      <c r="E13" s="2" t="s">
        <v>85</v>
      </c>
      <c r="F13" s="2" t="s">
        <v>86</v>
      </c>
      <c r="G13" s="2" t="s">
        <v>32</v>
      </c>
      <c r="H13" s="3">
        <v>41116.0</v>
      </c>
      <c r="I13" s="3">
        <v>43100.0</v>
      </c>
      <c r="J13" s="2" t="s">
        <v>87</v>
      </c>
      <c r="K13" s="2" t="s">
        <v>34</v>
      </c>
    </row>
    <row r="14">
      <c r="A14" s="1" t="s">
        <v>88</v>
      </c>
      <c r="B14" s="2" t="s">
        <v>89</v>
      </c>
      <c r="C14" s="2" t="s">
        <v>90</v>
      </c>
      <c r="D14" s="2" t="s">
        <v>91</v>
      </c>
      <c r="E14" s="2" t="s">
        <v>92</v>
      </c>
      <c r="F14" s="2" t="s">
        <v>16</v>
      </c>
      <c r="G14" s="2" t="s">
        <v>32</v>
      </c>
      <c r="H14" s="3">
        <v>41803.0</v>
      </c>
      <c r="I14" s="3">
        <v>42916.0</v>
      </c>
      <c r="J14" s="2" t="s">
        <v>93</v>
      </c>
      <c r="K14" s="2" t="s">
        <v>19</v>
      </c>
    </row>
    <row r="15">
      <c r="A15" s="1" t="s">
        <v>94</v>
      </c>
      <c r="B15" s="2" t="s">
        <v>95</v>
      </c>
      <c r="C15" s="2" t="s">
        <v>83</v>
      </c>
      <c r="D15" s="2" t="s">
        <v>84</v>
      </c>
      <c r="E15" s="2" t="s">
        <v>96</v>
      </c>
      <c r="F15" s="2" t="s">
        <v>97</v>
      </c>
      <c r="G15" s="2" t="s">
        <v>32</v>
      </c>
      <c r="H15" s="3">
        <v>41774.0</v>
      </c>
      <c r="I15" s="3">
        <v>43281.0</v>
      </c>
      <c r="J15" s="2" t="s">
        <v>98</v>
      </c>
      <c r="K15" s="2" t="s">
        <v>99</v>
      </c>
    </row>
    <row r="16">
      <c r="A16" s="1" t="s">
        <v>100</v>
      </c>
      <c r="B16" s="2" t="s">
        <v>101</v>
      </c>
      <c r="C16" s="2" t="s">
        <v>102</v>
      </c>
      <c r="D16" s="2" t="s">
        <v>103</v>
      </c>
      <c r="E16" s="2" t="s">
        <v>104</v>
      </c>
      <c r="F16" s="2" t="s">
        <v>16</v>
      </c>
      <c r="G16" s="2" t="s">
        <v>32</v>
      </c>
      <c r="H16" s="3">
        <v>41821.0</v>
      </c>
      <c r="I16" s="3">
        <v>43646.0</v>
      </c>
      <c r="J16" s="2" t="s">
        <v>105</v>
      </c>
      <c r="K16" s="2" t="s">
        <v>19</v>
      </c>
    </row>
    <row r="17">
      <c r="A17" s="1" t="s">
        <v>106</v>
      </c>
      <c r="B17" s="2" t="s">
        <v>107</v>
      </c>
      <c r="C17" s="2" t="s">
        <v>108</v>
      </c>
      <c r="D17" s="2" t="s">
        <v>109</v>
      </c>
      <c r="E17" s="2" t="s">
        <v>110</v>
      </c>
      <c r="F17" s="2" t="s">
        <v>97</v>
      </c>
      <c r="G17" s="2" t="s">
        <v>32</v>
      </c>
      <c r="H17" s="3">
        <v>42908.0</v>
      </c>
      <c r="I17" s="3">
        <v>43272.0</v>
      </c>
      <c r="J17" s="2" t="s">
        <v>111</v>
      </c>
      <c r="K17" s="2" t="s">
        <v>19</v>
      </c>
    </row>
    <row r="18">
      <c r="A18" s="1" t="s">
        <v>112</v>
      </c>
      <c r="B18" s="2" t="s">
        <v>113</v>
      </c>
      <c r="C18" s="2" t="s">
        <v>114</v>
      </c>
      <c r="D18" s="2" t="s">
        <v>115</v>
      </c>
      <c r="E18" s="2" t="s">
        <v>116</v>
      </c>
      <c r="F18" s="2" t="s">
        <v>97</v>
      </c>
      <c r="G18" s="2" t="s">
        <v>32</v>
      </c>
      <c r="H18" s="3">
        <v>43101.0</v>
      </c>
      <c r="I18" s="3">
        <v>43830.0</v>
      </c>
      <c r="J18" s="2" t="s">
        <v>117</v>
      </c>
      <c r="K18" s="2" t="s">
        <v>19</v>
      </c>
    </row>
    <row r="19">
      <c r="A19" s="1" t="s">
        <v>118</v>
      </c>
      <c r="B19" s="2" t="s">
        <v>119</v>
      </c>
      <c r="C19" s="2" t="s">
        <v>120</v>
      </c>
      <c r="D19" s="2" t="s">
        <v>121</v>
      </c>
      <c r="E19" s="2" t="s">
        <v>122</v>
      </c>
      <c r="F19" s="2" t="s">
        <v>123</v>
      </c>
      <c r="G19" s="2" t="s">
        <v>124</v>
      </c>
      <c r="H19" s="3">
        <v>41852.0</v>
      </c>
      <c r="I19" s="3">
        <v>42947.0</v>
      </c>
      <c r="J19" s="2" t="s">
        <v>125</v>
      </c>
      <c r="K19" s="2" t="s">
        <v>19</v>
      </c>
    </row>
    <row r="20">
      <c r="A20" s="4" t="s">
        <v>126</v>
      </c>
      <c r="B20" s="5" t="s">
        <v>127</v>
      </c>
      <c r="C20" s="5" t="s">
        <v>128</v>
      </c>
      <c r="D20" s="5" t="s">
        <v>103</v>
      </c>
      <c r="E20" s="6" t="str">
        <f>HYPERLINK("http://dawp.cm-uj.krakow.pl/cm/uploads/2018/12/Info-prof.-T.-Grodzicki.pdf","FRAILTOOLS: A comprehensive validation of tools to screen and diagnose frailty in different clinical and social settings to provide instruments for integrated care in older adults")</f>
        <v>FRAILTOOLS: A comprehensive validation of tools to screen and diagnose frailty in different clinical and social settings to provide instruments for integrated care in older adults</v>
      </c>
      <c r="F20" s="5" t="s">
        <v>123</v>
      </c>
      <c r="G20" s="5" t="s">
        <v>124</v>
      </c>
      <c r="H20" s="7">
        <v>42125.0</v>
      </c>
      <c r="I20" s="7">
        <v>43220.0</v>
      </c>
      <c r="J20" s="5" t="s">
        <v>129</v>
      </c>
      <c r="K20" s="5" t="s">
        <v>19</v>
      </c>
    </row>
    <row r="21">
      <c r="A21" s="4" t="s">
        <v>130</v>
      </c>
      <c r="B21" s="5" t="s">
        <v>131</v>
      </c>
      <c r="C21" s="5" t="s">
        <v>54</v>
      </c>
      <c r="D21" s="5" t="s">
        <v>23</v>
      </c>
      <c r="E21" s="5" t="s">
        <v>132</v>
      </c>
      <c r="F21" s="5" t="s">
        <v>123</v>
      </c>
      <c r="G21" s="5" t="s">
        <v>124</v>
      </c>
      <c r="H21" s="7">
        <v>42125.0</v>
      </c>
      <c r="I21" s="7">
        <v>43220.0</v>
      </c>
      <c r="J21" s="5" t="s">
        <v>133</v>
      </c>
      <c r="K21" s="5" t="s">
        <v>19</v>
      </c>
    </row>
    <row r="22">
      <c r="A22" s="4" t="s">
        <v>134</v>
      </c>
      <c r="B22" s="8" t="s">
        <v>135</v>
      </c>
      <c r="C22" s="9" t="s">
        <v>136</v>
      </c>
      <c r="D22" s="9" t="s">
        <v>137</v>
      </c>
      <c r="E22" s="10" t="str">
        <f>HYPERLINK("http://dawp.cm-uj.krakow.pl/cm/uploads/2018/12/Info-prof.-Dariusz-Dudek.pdf","Zintegrowany system do przezcewnikowego zamykania przecieków okołozastawkowych")</f>
        <v>Zintegrowany system do przezcewnikowego zamykania przecieków okołozastawkowych</v>
      </c>
      <c r="F22" s="4" t="s">
        <v>138</v>
      </c>
      <c r="G22" s="9" t="s">
        <v>139</v>
      </c>
      <c r="H22" s="11">
        <v>42156.0</v>
      </c>
      <c r="I22" s="11">
        <v>43616.0</v>
      </c>
      <c r="J22" s="12" t="s">
        <v>140</v>
      </c>
      <c r="K22" s="4" t="s">
        <v>34</v>
      </c>
    </row>
    <row r="23">
      <c r="A23" s="4" t="s">
        <v>141</v>
      </c>
      <c r="B23" s="9" t="s">
        <v>142</v>
      </c>
      <c r="C23" s="9" t="s">
        <v>143</v>
      </c>
      <c r="D23" s="9" t="s">
        <v>144</v>
      </c>
      <c r="E23" s="13" t="str">
        <f>HYPERLINK("http://dawp.cm-uj.krakow.pl/cm/uploads/2018/12/Info-prof.-T.-Grodzicki.pdf","Nieinwazyjny monitoring we wczesnym wykrywaniu migotania przedsionków (AF)")</f>
        <v>Nieinwazyjny monitoring we wczesnym wykrywaniu migotania przedsionków (AF)</v>
      </c>
      <c r="F23" s="4" t="s">
        <v>138</v>
      </c>
      <c r="G23" s="9" t="s">
        <v>139</v>
      </c>
      <c r="H23" s="14">
        <v>42614.0</v>
      </c>
      <c r="I23" s="14">
        <v>43646.0</v>
      </c>
      <c r="J23" s="15" t="s">
        <v>145</v>
      </c>
      <c r="K23" s="4" t="s">
        <v>34</v>
      </c>
    </row>
    <row r="24">
      <c r="A24" s="4" t="s">
        <v>146</v>
      </c>
      <c r="B24" s="9" t="s">
        <v>147</v>
      </c>
      <c r="C24" s="9" t="s">
        <v>148</v>
      </c>
      <c r="D24" s="9" t="s">
        <v>149</v>
      </c>
      <c r="E24" s="13" t="str">
        <f>HYPERLINK("http://dawp.cm-uj.krakow.pl/cm/uploads/2018/12/Info-prof.-M.-Majka.pdf","Regeneracja uszkodzeń niedokrwiennych układu sercowo-naczyniowego z wykorzystaniem Galarety Whartona jako nieograniczonego źródła terapeutycznego komórek macierzystych")</f>
        <v>Regeneracja uszkodzeń niedokrwiennych układu sercowo-naczyniowego z wykorzystaniem Galarety Whartona jako nieograniczonego źródła terapeutycznego komórek macierzystych</v>
      </c>
      <c r="F24" s="4" t="s">
        <v>138</v>
      </c>
      <c r="G24" s="9" t="s">
        <v>139</v>
      </c>
      <c r="H24" s="14">
        <v>42324.0</v>
      </c>
      <c r="I24" s="14">
        <v>43784.0</v>
      </c>
      <c r="J24" s="15" t="s">
        <v>150</v>
      </c>
      <c r="K24" s="4" t="s">
        <v>34</v>
      </c>
    </row>
    <row r="25">
      <c r="A25" s="4" t="s">
        <v>151</v>
      </c>
      <c r="B25" s="9" t="s">
        <v>152</v>
      </c>
      <c r="C25" s="9" t="s">
        <v>153</v>
      </c>
      <c r="D25" s="9" t="s">
        <v>154</v>
      </c>
      <c r="E25" s="13" t="str">
        <f>HYPERLINK("http://dawp.cm-uj.krakow.pl/cm/uploads/2018/12/Info-NzN-3.0.-dr-hab.-K.-Tomaszewski.pdf","Neuroanatomia oparta na faktach – znaczenie kliniczne wariantów anatomicznych w neurochirurgii")</f>
        <v>Neuroanatomia oparta na faktach – znaczenie kliniczne wariantów anatomicznych w neurochirurgii</v>
      </c>
      <c r="F25" s="4" t="s">
        <v>155</v>
      </c>
      <c r="G25" s="9" t="s">
        <v>156</v>
      </c>
      <c r="H25" s="14">
        <v>43282.0</v>
      </c>
      <c r="I25" s="14">
        <v>43615.0</v>
      </c>
      <c r="J25" s="16" t="s">
        <v>157</v>
      </c>
      <c r="K25" s="4" t="s">
        <v>34</v>
      </c>
    </row>
    <row r="26">
      <c r="A26" s="4" t="s">
        <v>158</v>
      </c>
      <c r="B26" s="9" t="s">
        <v>159</v>
      </c>
      <c r="C26" s="9" t="s">
        <v>160</v>
      </c>
      <c r="D26" s="9" t="s">
        <v>161</v>
      </c>
      <c r="E26" s="13" t="str">
        <f>HYPERLINK("http://dawp.cm-uj.krakow.pl/cm/uploads/2018/12/Info-NzN-3.0.-dr-hab.-M.-Bała-prof.-UJ.pdf","Systematic insight into efficacy of probiotics in bariatric and psychiatric patients")</f>
        <v>Systematic insight into efficacy of probiotics in bariatric and psychiatric patients</v>
      </c>
      <c r="F26" s="4" t="s">
        <v>155</v>
      </c>
      <c r="G26" s="9" t="s">
        <v>156</v>
      </c>
      <c r="H26" s="14">
        <v>43374.0</v>
      </c>
      <c r="I26" s="14">
        <v>43616.0</v>
      </c>
      <c r="J26" s="16" t="s">
        <v>162</v>
      </c>
      <c r="K26" s="4" t="s">
        <v>34</v>
      </c>
    </row>
    <row r="27">
      <c r="A27" s="4" t="s">
        <v>163</v>
      </c>
      <c r="B27" s="9" t="s">
        <v>164</v>
      </c>
      <c r="C27" s="9" t="s">
        <v>165</v>
      </c>
      <c r="D27" s="9" t="s">
        <v>154</v>
      </c>
      <c r="E27" s="13" t="str">
        <f>HYPERLINK("http://dawp.cm-uj.krakow.pl/cm/uploads/2018/12/Info-NzN-3.0.-dr-M.-HOŁDA.pdf","Morfologia mięśnia sercowego w ujęciu nowoczesnych technik obrazowych oraz procedur kardiologii inwazyjnej i elektrokardiologii.")</f>
        <v>Morfologia mięśnia sercowego w ujęciu nowoczesnych technik obrazowych oraz procedur kardiologii inwazyjnej i elektrokardiologii.</v>
      </c>
      <c r="F27" s="4" t="s">
        <v>155</v>
      </c>
      <c r="G27" s="9" t="s">
        <v>156</v>
      </c>
      <c r="H27" s="14">
        <v>43363.0</v>
      </c>
      <c r="I27" s="14">
        <v>43615.0</v>
      </c>
      <c r="J27" s="16" t="s">
        <v>166</v>
      </c>
      <c r="K27" s="4" t="s">
        <v>34</v>
      </c>
    </row>
    <row r="28">
      <c r="A28" s="4" t="s">
        <v>167</v>
      </c>
      <c r="B28" s="9" t="s">
        <v>168</v>
      </c>
      <c r="C28" s="9" t="s">
        <v>169</v>
      </c>
      <c r="D28" s="9" t="s">
        <v>170</v>
      </c>
      <c r="E28" s="13" t="str">
        <f>HYPERLINK("http://dawp.cm-uj.krakow.pl/cm/uploads/2018/12/Info-NzN-3.0.-prof.-J.-Gąsowski.pdf","Wpływ obecności tętniaka wewnątrzczaszkowego na parametry biomechaniczne tętnic mózgowych – opracowanie modelu matematycznego")</f>
        <v>Wpływ obecności tętniaka wewnątrzczaszkowego na parametry biomechaniczne tętnic mózgowych – opracowanie modelu matematycznego</v>
      </c>
      <c r="F28" s="4" t="s">
        <v>155</v>
      </c>
      <c r="G28" s="9" t="s">
        <v>156</v>
      </c>
      <c r="H28" s="14">
        <v>43250.0</v>
      </c>
      <c r="I28" s="14">
        <v>43615.0</v>
      </c>
      <c r="J28" s="16" t="s">
        <v>171</v>
      </c>
      <c r="K28" s="4" t="s">
        <v>34</v>
      </c>
    </row>
    <row r="29">
      <c r="A29" s="4" t="s">
        <v>172</v>
      </c>
      <c r="B29" s="9" t="s">
        <v>173</v>
      </c>
      <c r="C29" s="9" t="s">
        <v>174</v>
      </c>
      <c r="D29" s="9" t="s">
        <v>175</v>
      </c>
      <c r="E29" s="13" t="str">
        <f>HYPERLINK("http://dawp.cm-uj.krakow.pl/cm/uploads/2018/12/Info-NzN-3.0.-dr-hab.-M.-Pędziwiatr.pdf","Minimalnie inwazyjna chirurgia onkologiczna – od eminence do evidence based medicine")</f>
        <v>Minimalnie inwazyjna chirurgia onkologiczna – od eminence do evidence based medicine</v>
      </c>
      <c r="F29" s="4" t="s">
        <v>155</v>
      </c>
      <c r="G29" s="9" t="s">
        <v>156</v>
      </c>
      <c r="H29" s="14">
        <v>43252.0</v>
      </c>
      <c r="I29" s="14">
        <v>43616.0</v>
      </c>
      <c r="J29" s="16" t="s">
        <v>176</v>
      </c>
      <c r="K29" s="4" t="s">
        <v>34</v>
      </c>
    </row>
    <row r="30">
      <c r="A30" s="4" t="s">
        <v>177</v>
      </c>
      <c r="B30" s="9" t="s">
        <v>178</v>
      </c>
      <c r="C30" s="9" t="s">
        <v>179</v>
      </c>
      <c r="D30" s="9" t="s">
        <v>180</v>
      </c>
      <c r="E30" s="13" t="str">
        <f>HYPERLINK("http://dawp.cm-uj.krakow.pl/cm/uploads/2018/12/Info-NzN-3.0.-dr-J.-Polak.pdf","Opracowanie metodologii randomizowanego badania wpływu tele-rehabilitacji na wyniki leczenia chorych po niepowikłanych operacjach dyskopatii w odcinku lędźwiowym kręgosłupa.")</f>
        <v>Opracowanie metodologii randomizowanego badania wpływu tele-rehabilitacji na wyniki leczenia chorych po niepowikłanych operacjach dyskopatii w odcinku lędźwiowym kręgosłupa.</v>
      </c>
      <c r="F30" s="4" t="s">
        <v>155</v>
      </c>
      <c r="G30" s="9" t="s">
        <v>156</v>
      </c>
      <c r="H30" s="14">
        <v>43374.0</v>
      </c>
      <c r="I30" s="14">
        <v>43616.0</v>
      </c>
      <c r="J30" s="16" t="s">
        <v>181</v>
      </c>
      <c r="K30" s="4" t="s">
        <v>34</v>
      </c>
    </row>
    <row r="31">
      <c r="A31" s="4" t="s">
        <v>182</v>
      </c>
      <c r="B31" s="9" t="s">
        <v>183</v>
      </c>
      <c r="C31" s="9" t="s">
        <v>184</v>
      </c>
      <c r="D31" s="9" t="s">
        <v>175</v>
      </c>
      <c r="E31" s="13" t="str">
        <f>HYPERLINK("http://dawp.cm-uj.krakow.pl/cm/uploads/2018/12/Info-NzN-3.0.-dr-hab.-P.-Major.pdf","Nowoczesny protokół kompleksowej opieki okołooperacyjnej (ERAS) a bezpieczeństwo zabiegów bariatrycznych u chorych leczonych chirurgicznie z powodu otyłości olbrzymiej")</f>
        <v>Nowoczesny protokół kompleksowej opieki okołooperacyjnej (ERAS) a bezpieczeństwo zabiegów bariatrycznych u chorych leczonych chirurgicznie z powodu otyłości olbrzymiej</v>
      </c>
      <c r="F31" s="4" t="s">
        <v>155</v>
      </c>
      <c r="G31" s="9" t="s">
        <v>156</v>
      </c>
      <c r="H31" s="14">
        <v>43344.0</v>
      </c>
      <c r="I31" s="14">
        <v>43616.0</v>
      </c>
      <c r="J31" s="16" t="s">
        <v>185</v>
      </c>
      <c r="K31" s="4" t="s">
        <v>34</v>
      </c>
    </row>
    <row r="32">
      <c r="A32" s="4" t="s">
        <v>186</v>
      </c>
      <c r="B32" s="9" t="s">
        <v>187</v>
      </c>
      <c r="C32" s="9" t="s">
        <v>153</v>
      </c>
      <c r="D32" s="9" t="s">
        <v>188</v>
      </c>
      <c r="E32" s="13" t="str">
        <f>HYPERLINK("http://dawp.cm-uj.krakow.pl/cm/uploads/2018/12/Info-NzN-3.0.-dr-hab.-K.-Tomaszewski-2-2.pdf","Evidence-based clinical anatomy in modern orthopaedic surgery. / Anatomia kliniczna oparta na faktach we współczesnej chirurgii ortopedycznej.")</f>
        <v>Evidence-based clinical anatomy in modern orthopaedic surgery. / Anatomia kliniczna oparta na faktach we współczesnej chirurgii ortopedycznej.</v>
      </c>
      <c r="F32" s="4" t="s">
        <v>155</v>
      </c>
      <c r="G32" s="9" t="s">
        <v>156</v>
      </c>
      <c r="H32" s="14">
        <v>43252.0</v>
      </c>
      <c r="I32" s="14">
        <v>43615.0</v>
      </c>
      <c r="J32" s="16" t="s">
        <v>189</v>
      </c>
      <c r="K32" s="4" t="s">
        <v>34</v>
      </c>
    </row>
    <row r="33">
      <c r="A33" s="4" t="s">
        <v>190</v>
      </c>
      <c r="B33" s="16" t="s">
        <v>191</v>
      </c>
      <c r="C33" s="9" t="s">
        <v>192</v>
      </c>
      <c r="D33" s="9" t="s">
        <v>193</v>
      </c>
      <c r="E33" s="13" t="str">
        <f>HYPERLINK("http://dawp.cm-uj.krakow.pl/cm/uploads/2018/12/Info-mgr-M.Walczak.pdf","Termomodernizacja budynków Uniwersytetu Jagiellońskiego - Collegium Medicum zlokalizowanych przy ul. Czystej 18 i ul. Medycznej 9 w Krakowie")</f>
        <v>Termomodernizacja budynków Uniwersytetu Jagiellońskiego - Collegium Medicum zlokalizowanych przy ul. Czystej 18 i ul. Medycznej 9 w Krakowie</v>
      </c>
      <c r="F33" s="9" t="s">
        <v>194</v>
      </c>
      <c r="G33" s="9" t="s">
        <v>195</v>
      </c>
      <c r="H33" s="14">
        <v>42450.0</v>
      </c>
      <c r="I33" s="14">
        <v>43830.0</v>
      </c>
      <c r="J33" s="16" t="s">
        <v>196</v>
      </c>
      <c r="K33" s="4" t="s">
        <v>34</v>
      </c>
    </row>
    <row r="34">
      <c r="A34" s="4" t="s">
        <v>197</v>
      </c>
      <c r="B34" s="4" t="s">
        <v>198</v>
      </c>
      <c r="C34" s="4" t="s">
        <v>60</v>
      </c>
      <c r="D34" s="4" t="s">
        <v>199</v>
      </c>
      <c r="E34" s="17" t="str">
        <f>HYPERLINK("http://dawp.cm-uj.krakow.pl/cm/uploads/2018/12/Info-prof.-A.-Hubalewska-Dydejczyk.pdf","CERAD – Centrum Projektowania i Syntezy Radiofarmaceutyków Ukierunkowanych Molekularnie")</f>
        <v>CERAD – Centrum Projektowania i Syntezy Radiofarmaceutyków Ukierunkowanych Molekularnie</v>
      </c>
      <c r="F34" s="4" t="s">
        <v>200</v>
      </c>
      <c r="G34" s="4" t="s">
        <v>201</v>
      </c>
      <c r="H34" s="18">
        <v>42644.0</v>
      </c>
      <c r="I34" s="18">
        <v>43830.0</v>
      </c>
      <c r="J34" s="4" t="s">
        <v>202</v>
      </c>
      <c r="K34" s="4" t="s">
        <v>34</v>
      </c>
    </row>
    <row r="35">
      <c r="A35" s="1"/>
    </row>
    <row r="37">
      <c r="C37" s="1" t="s">
        <v>203</v>
      </c>
    </row>
  </sheetData>
  <drawing r:id="rId1"/>
</worksheet>
</file>